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1500" windowWidth="28240" windowHeight="17440" activeTab="0"/>
  </bookViews>
  <sheets>
    <sheet name="专业技术岗位" sheetId="1" r:id="rId1"/>
    <sheet name="管理岗位" sheetId="2" r:id="rId2"/>
  </sheets>
  <definedNames/>
  <calcPr fullCalcOnLoad="1"/>
</workbook>
</file>

<file path=xl/sharedStrings.xml><?xml version="1.0" encoding="utf-8"?>
<sst xmlns="http://schemas.openxmlformats.org/spreadsheetml/2006/main" count="251" uniqueCount="81">
  <si>
    <t>贵阳市综合行政执法局2023年公开招考局属事业单位工作人员拟聘用人员名单</t>
  </si>
  <si>
    <t>（专业技术岗位）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</si>
  <si>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</si>
  <si>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</si>
  <si>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</si>
  <si>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</si>
  <si>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</si>
  <si>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</si>
  <si>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</si>
  <si>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</si>
  <si>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</si>
  <si>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</si>
  <si>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</si>
  <si>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
成绩</t>
  </si>
  <si>
    <t>面试成绩30%</t>
  </si>
  <si>
    <t>笔试、专业测试、面试成绩</t>
  </si>
  <si>
    <t>综合排名</t>
  </si>
  <si>
    <t>体检情况</t>
  </si>
  <si>
    <t>考察情况</t>
  </si>
  <si>
    <t>拟聘人员</t>
  </si>
  <si>
    <t>曹  凯</t>
  </si>
  <si>
    <t>1152012300603</t>
  </si>
  <si>
    <t>贵阳市市政工程服务中心</t>
  </si>
  <si>
    <t>03专业技术岗位</t>
  </si>
  <si>
    <t>19.25</t>
  </si>
  <si>
    <t>77.00</t>
  </si>
  <si>
    <t>30.80</t>
  </si>
  <si>
    <t>50.05</t>
  </si>
  <si>
    <t>80.40</t>
  </si>
  <si>
    <t>24.12</t>
  </si>
  <si>
    <t>74.17</t>
  </si>
  <si>
    <t>合格</t>
  </si>
  <si>
    <t>是</t>
  </si>
  <si>
    <t>代永庭</t>
  </si>
  <si>
    <t>1152010301024</t>
  </si>
  <si>
    <t>贵阳市城市管理信息中心</t>
  </si>
  <si>
    <t>王  灿</t>
  </si>
  <si>
    <t>1152010300229</t>
  </si>
  <si>
    <t>（管理岗位）</t>
  </si>
  <si>
    <t>笔试成绩60%</t>
  </si>
  <si>
    <t>面试成绩</t>
  </si>
  <si>
    <t>面试成绩40%</t>
  </si>
  <si>
    <t>笔试、面试成绩</t>
  </si>
  <si>
    <t>综合
排名</t>
  </si>
  <si>
    <t>杨欣怡</t>
  </si>
  <si>
    <t>1152012301711</t>
  </si>
  <si>
    <t>01管理岗位</t>
  </si>
  <si>
    <t>38.60</t>
  </si>
  <si>
    <t>86.40</t>
  </si>
  <si>
    <t>34.56</t>
  </si>
  <si>
    <t>73.16</t>
  </si>
  <si>
    <t>1</t>
  </si>
  <si>
    <t>冉雨灵</t>
  </si>
  <si>
    <t>1152012300925</t>
  </si>
  <si>
    <t>02管理岗位</t>
  </si>
  <si>
    <t>39.10</t>
  </si>
  <si>
    <t>84.20</t>
  </si>
  <si>
    <t>33.68</t>
  </si>
  <si>
    <t>72.78</t>
  </si>
  <si>
    <t>孙  琦</t>
  </si>
  <si>
    <t>1152012300409</t>
  </si>
  <si>
    <t>贵阳市环境卫生管理服务中心</t>
  </si>
  <si>
    <t>78.4</t>
  </si>
  <si>
    <t>杜欢欢</t>
  </si>
  <si>
    <t>1152012302108</t>
  </si>
  <si>
    <t>79.8</t>
  </si>
  <si>
    <t>邹思婧</t>
  </si>
  <si>
    <t>1152014600319</t>
  </si>
  <si>
    <t>贵阳市城市绿化服务中心</t>
  </si>
  <si>
    <t>02管理岗</t>
  </si>
  <si>
    <t>曾  涛</t>
  </si>
  <si>
    <t>1152014603223</t>
  </si>
  <si>
    <t>2</t>
  </si>
  <si>
    <t>笔试、面试总成绩</t>
  </si>
  <si>
    <t>张  清</t>
  </si>
  <si>
    <t>1152014603423</t>
  </si>
  <si>
    <t>03管理岗</t>
  </si>
  <si>
    <t>孔松林</t>
  </si>
  <si>
    <t>1152010300426</t>
  </si>
  <si>
    <t>熊  江</t>
  </si>
  <si>
    <t>1152010302530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</si>
</sst>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0.00_);[Red]\(0.00\)"/>
    <numFmt numFmtId="166" formatCode="0.00;[Red]0.00"/>
  </numFmts>
  <fonts count="16">
    <font>
      <sz val="12"/>
      <color theme="1"/>
      <name val="Calibri"/>
      <family val="2"/>
    </font>
    <font>
      <sz val="10"/>
      <color indexed="8"/>
      <name val="Arial"/>
      <family val="2"/>
    </font>
    <font>
      <sz val="9"/>
      <name val="等线"/>
      <family val="2"/>
    </font>
    <font>
      <u val="single"/>
      <sz val="10"/>
      <name val="等线"/>
      <family val="2"/>
    </font>
    <font>
      <sz val="10"/>
      <color indexed="8"/>
      <name val="等线"/>
      <family val="2"/>
    </font>
    <font>
      <sz val="11"/>
      <color indexed="8"/>
      <name val="宋体"/>
      <family val="2"/>
    </font>
    <font>
      <sz val="20"/>
      <color indexed="8"/>
      <name val="方正小标宋简体"/>
      <family val="2"/>
    </font>
    <font>
      <sz val="20"/>
      <color indexed="8"/>
      <name val="黑体"/>
      <family val="2"/>
    </font>
    <font>
      <b/>
      <sz val="10"/>
      <color indexed="8"/>
      <name val="宋体"/>
      <family val="2"/>
    </font>
    <font>
      <b/>
      <sz val="11"/>
      <color indexed="8"/>
      <name val="宋体"/>
      <family val="2"/>
    </font>
    <font>
      <sz val="11"/>
      <color indexed="8"/>
      <name val="仿宋"/>
      <family val="2"/>
    </font>
    <font>
      <sz val="10"/>
      <color indexed="8"/>
      <name val="宋体"/>
      <family val="2"/>
    </font>
    <font>
      <b/>
      <sz val="20"/>
      <color indexed="8"/>
      <name val="方正小标宋简体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0" borderId="0" applyNumberFormat="0" applyFill="0" applyBorder="0" applyProtection="0">
      <alignment/>
    </xf>
  </cellStyleXfs>
  <cellXfs count="82">
    <xf numFmtId="0" fontId="0" fillId="0" borderId="0" xfId="0" applyFont="1" applyAlignment="1">
      <alignment vertical="center"/>
    </xf>
    <xf numFmtId="0" fontId="14" fillId="0" borderId="0" xfId="20" applyAlignment="1">
      <alignment vertical="center"/>
    </xf>
    <xf numFmtId="0" fontId="15" fillId="0" borderId="0" xfId="0" applyAlignment="1" quotePrefix="1">
      <alignment vertical="center"/>
    </xf>
    <xf numFmtId="0" fontId="15" fillId="0" borderId="0" xfId="0" applyAlignment="1">
      <alignment vertical="center" wrapText="1"/>
    </xf>
    <xf numFmtId="0" fontId="15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166" fontId="10" fillId="0" borderId="1" xfId="0" applyNumberFormat="1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164" fontId="5" fillId="0" borderId="2" xfId="0" applyNumberFormat="1" applyFont="1" applyBorder="1" applyAlignment="1" applyProtection="1">
      <alignment horizontal="center" vertical="center"/>
      <protection/>
    </xf>
    <xf numFmtId="166" fontId="10" fillId="0" borderId="3" xfId="0" applyNumberFormat="1" applyFont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 quotePrefix="1">
      <alignment horizontal="center" vertical="center"/>
      <protection/>
    </xf>
    <xf numFmtId="0" fontId="5" fillId="0" borderId="1" xfId="0" applyFont="1" applyBorder="1" applyAlignment="1" applyProtection="1" quotePrefix="1">
      <alignment horizontal="center" vertical="center"/>
      <protection/>
    </xf>
    <xf numFmtId="0" fontId="5" fillId="0" borderId="2" xfId="0" applyFont="1" applyBorder="1" applyAlignment="1" applyProtection="1" quotePrefix="1">
      <alignment horizontal="center" vertical="center"/>
      <protection/>
    </xf>
    <xf numFmtId="0" fontId="5" fillId="0" borderId="1" xfId="0" applyFont="1" applyBorder="1" applyAlignment="1" applyProtection="1" quotePrefix="1">
      <alignment horizontal="center" vertical="center"/>
      <protection/>
    </xf>
    <xf numFmtId="0" fontId="5" fillId="0" borderId="1" xfId="0" applyFont="1" applyBorder="1" applyAlignment="1" applyProtection="1" quotePrefix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"/>
  <sheetViews>
    <sheetView tabSelected="1" workbookViewId="0" topLeftCell="A1"/>
  </sheetViews>
  <sheetFormatPr defaultColWidth="9.00390625" defaultRowHeight="13.5" customHeight="1"/>
  <cols>
    <col min="1" max="1" width="4.50390625" style="62" customWidth="1"/>
    <col min="2" max="2" width="7.875" style="62" customWidth="1"/>
    <col min="3" max="3" width="14.50390625" style="62" customWidth="1"/>
    <col min="4" max="4" width="22.125" style="46" customWidth="1"/>
    <col min="5" max="5" width="14.375" style="62" customWidth="1"/>
    <col min="6" max="6" width="8.875" style="62" customWidth="1"/>
    <col min="7" max="7" width="10.125" style="47" customWidth="1"/>
    <col min="8" max="9" width="8.00390625" style="47" customWidth="1"/>
    <col min="10" max="10" width="8.50390625" style="47" customWidth="1"/>
    <col min="11" max="11" width="7.875" style="48" customWidth="1"/>
    <col min="12" max="12" width="7.00390625" style="47" customWidth="1"/>
    <col min="13" max="13" width="9.00390625" style="48" customWidth="1"/>
    <col min="14" max="14" width="8.125" style="47" customWidth="1"/>
    <col min="15" max="15" width="5.625" style="47" customWidth="1"/>
    <col min="16" max="16" width="8.625" style="47" customWidth="1"/>
    <col min="18" max="18" width="9.00390625" style="5" customWidth="1"/>
  </cols>
  <sheetData>
    <row r="1" spans="1:18" ht="55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63"/>
      <c r="L1" s="50"/>
      <c r="M1" s="63"/>
      <c r="N1" s="50"/>
      <c r="O1" s="50"/>
      <c r="P1" s="50"/>
      <c r="Q1" s="50"/>
      <c r="R1" s="50"/>
    </row>
    <row r="2" spans="1:18" ht="30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64"/>
      <c r="L2" s="51"/>
      <c r="M2" s="64"/>
      <c r="N2" s="51"/>
      <c r="O2" s="51"/>
      <c r="P2" s="51"/>
      <c r="Q2" s="51"/>
      <c r="R2" s="51"/>
    </row>
    <row r="3" spans="1:18" s="45" customFormat="1" ht="36.75" customHeight="1">
      <c r="A3" s="52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4" t="s">
        <v>8</v>
      </c>
      <c r="H3" s="55" t="s">
        <v>9</v>
      </c>
      <c r="I3" s="54" t="s">
        <v>10</v>
      </c>
      <c r="J3" s="55" t="s">
        <v>11</v>
      </c>
      <c r="K3" s="53" t="s">
        <v>12</v>
      </c>
      <c r="L3" s="74" t="s">
        <v>13</v>
      </c>
      <c r="M3" s="53" t="s">
        <v>14</v>
      </c>
      <c r="N3" s="54" t="s">
        <v>15</v>
      </c>
      <c r="O3" s="54" t="s">
        <v>16</v>
      </c>
      <c r="P3" s="65" t="s">
        <v>17</v>
      </c>
      <c r="Q3" s="54" t="s">
        <v>18</v>
      </c>
      <c r="R3" s="65" t="s">
        <v>19</v>
      </c>
    </row>
    <row r="4" spans="1:18" s="45" customFormat="1" ht="36.75" customHeight="1">
      <c r="A4" s="18">
        <v>1</v>
      </c>
      <c r="B4" s="18" t="s">
        <v>20</v>
      </c>
      <c r="C4" s="18" t="s">
        <v>21</v>
      </c>
      <c r="D4" s="18" t="s">
        <v>22</v>
      </c>
      <c r="E4" s="18" t="s">
        <v>23</v>
      </c>
      <c r="F4" s="56">
        <v>192.5</v>
      </c>
      <c r="G4" s="18">
        <v>64.17</v>
      </c>
      <c r="H4" s="57" t="s">
        <v>24</v>
      </c>
      <c r="I4" s="57" t="s">
        <v>25</v>
      </c>
      <c r="J4" s="57" t="s">
        <v>26</v>
      </c>
      <c r="K4" s="57" t="s">
        <v>27</v>
      </c>
      <c r="L4" s="57" t="s">
        <v>28</v>
      </c>
      <c r="M4" s="57" t="s">
        <v>29</v>
      </c>
      <c r="N4" s="57" t="s">
        <v>30</v>
      </c>
      <c r="O4" s="57">
        <v>1</v>
      </c>
      <c r="P4" s="18" t="s">
        <v>31</v>
      </c>
      <c r="Q4" s="18" t="s">
        <v>31</v>
      </c>
      <c r="R4" s="18" t="s">
        <v>32</v>
      </c>
    </row>
    <row r="5" spans="1:18" ht="36.75" customHeight="1">
      <c r="A5" s="10" t="s">
        <v>2</v>
      </c>
      <c r="B5" s="17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58" t="s">
        <v>9</v>
      </c>
      <c r="I5" s="12" t="s">
        <v>10</v>
      </c>
      <c r="J5" s="58" t="s">
        <v>11</v>
      </c>
      <c r="K5" s="11" t="s">
        <v>12</v>
      </c>
      <c r="L5" s="75" t="s">
        <v>13</v>
      </c>
      <c r="M5" s="11" t="s">
        <v>14</v>
      </c>
      <c r="N5" s="12" t="s">
        <v>15</v>
      </c>
      <c r="O5" s="12" t="s">
        <v>16</v>
      </c>
      <c r="P5" s="34" t="s">
        <v>17</v>
      </c>
      <c r="Q5" s="12" t="s">
        <v>18</v>
      </c>
      <c r="R5" s="65" t="s">
        <v>19</v>
      </c>
    </row>
    <row r="6" spans="1:18" ht="36.75" customHeight="1">
      <c r="A6" s="13">
        <v>1</v>
      </c>
      <c r="B6" s="59" t="s">
        <v>33</v>
      </c>
      <c r="C6" s="23" t="s">
        <v>34</v>
      </c>
      <c r="D6" s="32" t="s">
        <v>35</v>
      </c>
      <c r="E6" s="14" t="s">
        <v>23</v>
      </c>
      <c r="F6" s="23">
        <v>204</v>
      </c>
      <c r="G6" s="60">
        <f>F6/3</f>
        <v>68</v>
      </c>
      <c r="H6" s="61">
        <f>F6/3*0.3</f>
        <v>20.4</v>
      </c>
      <c r="I6" s="61">
        <v>66.5</v>
      </c>
      <c r="J6" s="72">
        <f>I6*0.4</f>
        <v>26.6</v>
      </c>
      <c r="K6" s="72">
        <f>H6+J6</f>
        <v>47</v>
      </c>
      <c r="L6" s="23">
        <v>80.8</v>
      </c>
      <c r="M6" s="73">
        <f>L6*0.3</f>
        <v>24.24</v>
      </c>
      <c r="N6" s="72">
        <f>H6+J6+M6</f>
        <v>71.24</v>
      </c>
      <c r="O6" s="44">
        <v>1</v>
      </c>
      <c r="P6" s="42" t="s">
        <v>31</v>
      </c>
      <c r="Q6" s="38" t="s">
        <v>31</v>
      </c>
      <c r="R6" s="31" t="s">
        <v>32</v>
      </c>
    </row>
    <row r="7" spans="1:18" ht="36.75" customHeight="1">
      <c r="A7" s="13">
        <v>2</v>
      </c>
      <c r="B7" s="13" t="s">
        <v>36</v>
      </c>
      <c r="C7" s="23" t="s">
        <v>37</v>
      </c>
      <c r="D7" s="32" t="s">
        <v>35</v>
      </c>
      <c r="E7" s="14" t="s">
        <v>23</v>
      </c>
      <c r="F7" s="23">
        <v>193</v>
      </c>
      <c r="G7" s="60">
        <f>F7/3</f>
        <v>64.3333333333333</v>
      </c>
      <c r="H7" s="61">
        <f>F7/3*0.3</f>
        <v>19.3</v>
      </c>
      <c r="I7" s="61">
        <v>71.5</v>
      </c>
      <c r="J7" s="72">
        <f>I7*0.4</f>
        <v>28.6</v>
      </c>
      <c r="K7" s="72">
        <f>H7+J7</f>
        <v>47.9</v>
      </c>
      <c r="L7" s="23">
        <v>77</v>
      </c>
      <c r="M7" s="73">
        <f>L7*0.3</f>
        <v>23.1</v>
      </c>
      <c r="N7" s="72">
        <f>H7+J7+M7</f>
        <v>71</v>
      </c>
      <c r="O7" s="66">
        <v>2</v>
      </c>
      <c r="P7" s="42" t="s">
        <v>31</v>
      </c>
      <c r="Q7" s="38" t="s">
        <v>31</v>
      </c>
      <c r="R7" s="31" t="s">
        <v>32</v>
      </c>
    </row>
    <row r="8" ht="13.5" customHeight="1">
      <c r="C8" s="62"/>
    </row>
  </sheetData>
  <mergeCells count="2">
    <mergeCell ref="A1:R1"/>
    <mergeCell ref="A2:R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"/>
  <sheetViews>
    <sheetView workbookViewId="0" topLeftCell="A1"/>
  </sheetViews>
  <sheetFormatPr defaultColWidth="9.00390625" defaultRowHeight="13.5" customHeight="1"/>
  <cols>
    <col min="3" max="3" width="19.375" style="62" customWidth="1"/>
    <col min="4" max="4" width="28.375" style="62" customWidth="1"/>
    <col min="5" max="5" width="17.625" style="62" customWidth="1"/>
    <col min="6" max="6" width="9.125" style="62" customWidth="1"/>
    <col min="7" max="7" width="11.50390625" style="62" customWidth="1"/>
    <col min="8" max="8" width="9.00390625" style="62" customWidth="1"/>
    <col min="10" max="10" width="9.00390625" style="62" customWidth="1"/>
    <col min="15" max="15" width="9.00390625" style="5" customWidth="1"/>
  </cols>
  <sheetData>
    <row r="1" spans="1:15" ht="49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7"/>
      <c r="K1" s="6"/>
      <c r="L1" s="6"/>
      <c r="M1" s="6"/>
      <c r="N1" s="6"/>
      <c r="O1" s="6"/>
    </row>
    <row r="2" spans="1:15" ht="34.5" customHeight="1">
      <c r="A2" s="8" t="s">
        <v>38</v>
      </c>
      <c r="B2" s="8"/>
      <c r="C2" s="8"/>
      <c r="D2" s="8"/>
      <c r="E2" s="8"/>
      <c r="F2" s="8"/>
      <c r="G2" s="8"/>
      <c r="H2" s="9"/>
      <c r="I2" s="8"/>
      <c r="J2" s="9"/>
      <c r="K2" s="8"/>
      <c r="L2" s="8"/>
      <c r="M2" s="8"/>
      <c r="N2" s="8"/>
      <c r="O2" s="8"/>
    </row>
    <row r="3" spans="1:15" ht="36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39</v>
      </c>
      <c r="I3" s="12" t="s">
        <v>40</v>
      </c>
      <c r="J3" s="11" t="s">
        <v>41</v>
      </c>
      <c r="K3" s="12" t="s">
        <v>42</v>
      </c>
      <c r="L3" s="76" t="s">
        <v>43</v>
      </c>
      <c r="M3" s="34" t="s">
        <v>17</v>
      </c>
      <c r="N3" s="12" t="s">
        <v>18</v>
      </c>
      <c r="O3" s="34" t="s">
        <v>19</v>
      </c>
    </row>
    <row r="4" spans="1:15" ht="36.75" customHeight="1">
      <c r="A4" s="13">
        <v>1</v>
      </c>
      <c r="B4" s="14" t="s">
        <v>44</v>
      </c>
      <c r="C4" s="14" t="s">
        <v>45</v>
      </c>
      <c r="D4" s="14" t="s">
        <v>22</v>
      </c>
      <c r="E4" s="14" t="s">
        <v>46</v>
      </c>
      <c r="F4" s="15">
        <v>193</v>
      </c>
      <c r="G4" s="14">
        <v>64.33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51</v>
      </c>
      <c r="M4" s="14" t="s">
        <v>31</v>
      </c>
      <c r="N4" s="14" t="s">
        <v>31</v>
      </c>
      <c r="O4" s="14" t="s">
        <v>32</v>
      </c>
    </row>
    <row r="5" spans="1:15" ht="36.7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39</v>
      </c>
      <c r="I5" s="12" t="s">
        <v>40</v>
      </c>
      <c r="J5" s="11" t="s">
        <v>41</v>
      </c>
      <c r="K5" s="12" t="s">
        <v>42</v>
      </c>
      <c r="L5" s="77" t="s">
        <v>43</v>
      </c>
      <c r="M5" s="34" t="s">
        <v>17</v>
      </c>
      <c r="N5" s="12" t="s">
        <v>18</v>
      </c>
      <c r="O5" s="34" t="s">
        <v>19</v>
      </c>
    </row>
    <row r="6" spans="1:15" ht="36.75" customHeight="1">
      <c r="A6" s="14">
        <v>2</v>
      </c>
      <c r="B6" s="14" t="s">
        <v>52</v>
      </c>
      <c r="C6" s="14" t="s">
        <v>53</v>
      </c>
      <c r="D6" s="14" t="s">
        <v>22</v>
      </c>
      <c r="E6" s="14" t="s">
        <v>54</v>
      </c>
      <c r="F6" s="15">
        <v>195.5</v>
      </c>
      <c r="G6" s="14">
        <v>65.17</v>
      </c>
      <c r="H6" s="16" t="s">
        <v>55</v>
      </c>
      <c r="I6" s="16" t="s">
        <v>56</v>
      </c>
      <c r="J6" s="16" t="s">
        <v>57</v>
      </c>
      <c r="K6" s="16" t="s">
        <v>58</v>
      </c>
      <c r="L6" s="16" t="s">
        <v>51</v>
      </c>
      <c r="M6" s="14" t="s">
        <v>31</v>
      </c>
      <c r="N6" s="14" t="s">
        <v>31</v>
      </c>
      <c r="O6" s="14" t="s">
        <v>32</v>
      </c>
    </row>
    <row r="7" spans="1:15" ht="36.75" customHeight="1">
      <c r="A7" s="10" t="s">
        <v>2</v>
      </c>
      <c r="B7" s="17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2" t="s">
        <v>8</v>
      </c>
      <c r="H7" s="11" t="s">
        <v>39</v>
      </c>
      <c r="I7" s="12" t="s">
        <v>40</v>
      </c>
      <c r="J7" s="11" t="s">
        <v>41</v>
      </c>
      <c r="K7" s="12" t="s">
        <v>42</v>
      </c>
      <c r="L7" s="78" t="s">
        <v>43</v>
      </c>
      <c r="M7" s="34" t="s">
        <v>17</v>
      </c>
      <c r="N7" s="12" t="s">
        <v>18</v>
      </c>
      <c r="O7" s="34" t="s">
        <v>19</v>
      </c>
    </row>
    <row r="8" spans="1:15" ht="36.75" customHeight="1">
      <c r="A8" s="18">
        <v>1</v>
      </c>
      <c r="B8" s="19" t="s">
        <v>59</v>
      </c>
      <c r="C8" s="67" t="s">
        <v>60</v>
      </c>
      <c r="D8" s="19" t="s">
        <v>61</v>
      </c>
      <c r="E8" s="18" t="s">
        <v>46</v>
      </c>
      <c r="F8" s="18">
        <v>230.5</v>
      </c>
      <c r="G8" s="20">
        <f>F8/3</f>
        <v>76.8333333333333</v>
      </c>
      <c r="H8" s="21">
        <f>G8*60%</f>
        <v>46.1</v>
      </c>
      <c r="I8" s="35" t="s">
        <v>62</v>
      </c>
      <c r="J8" s="35">
        <f>I8*40%</f>
        <v>31.36</v>
      </c>
      <c r="K8" s="20">
        <f>H8+J8</f>
        <v>77.46</v>
      </c>
      <c r="L8" s="35">
        <v>1</v>
      </c>
      <c r="M8" s="36" t="s">
        <v>31</v>
      </c>
      <c r="N8" s="36" t="s">
        <v>31</v>
      </c>
      <c r="O8" s="36" t="s">
        <v>32</v>
      </c>
    </row>
    <row r="9" spans="1:15" ht="36.75" customHeight="1">
      <c r="A9" s="18">
        <v>2</v>
      </c>
      <c r="B9" s="19" t="s">
        <v>63</v>
      </c>
      <c r="C9" s="67" t="s">
        <v>64</v>
      </c>
      <c r="D9" s="19" t="s">
        <v>61</v>
      </c>
      <c r="E9" s="18" t="s">
        <v>46</v>
      </c>
      <c r="F9" s="18">
        <v>227</v>
      </c>
      <c r="G9" s="20">
        <f>F9/3</f>
        <v>75.6666666666667</v>
      </c>
      <c r="H9" s="21">
        <f>G9*60%</f>
        <v>45.4</v>
      </c>
      <c r="I9" s="35" t="s">
        <v>65</v>
      </c>
      <c r="J9" s="35">
        <f>I9*40%</f>
        <v>31.92</v>
      </c>
      <c r="K9" s="20">
        <f>H9+J9</f>
        <v>77.32</v>
      </c>
      <c r="L9" s="35">
        <v>2</v>
      </c>
      <c r="M9" s="36" t="s">
        <v>31</v>
      </c>
      <c r="N9" s="36" t="s">
        <v>31</v>
      </c>
      <c r="O9" s="36" t="s">
        <v>32</v>
      </c>
    </row>
    <row r="10" spans="1:15" ht="36.75" customHeight="1">
      <c r="A10" s="10" t="s">
        <v>2</v>
      </c>
      <c r="B10" s="17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2" t="s">
        <v>8</v>
      </c>
      <c r="H10" s="11" t="s">
        <v>39</v>
      </c>
      <c r="I10" s="12" t="s">
        <v>40</v>
      </c>
      <c r="J10" s="11" t="s">
        <v>41</v>
      </c>
      <c r="K10" s="12" t="s">
        <v>42</v>
      </c>
      <c r="L10" s="79" t="s">
        <v>43</v>
      </c>
      <c r="M10" s="34" t="s">
        <v>17</v>
      </c>
      <c r="N10" s="12" t="s">
        <v>18</v>
      </c>
      <c r="O10" s="34" t="s">
        <v>19</v>
      </c>
    </row>
    <row r="11" spans="1:15" ht="36.75" customHeight="1">
      <c r="A11" s="22">
        <v>1</v>
      </c>
      <c r="B11" s="23" t="s">
        <v>66</v>
      </c>
      <c r="C11" s="68" t="s">
        <v>67</v>
      </c>
      <c r="D11" s="23" t="s">
        <v>68</v>
      </c>
      <c r="E11" s="23" t="s">
        <v>69</v>
      </c>
      <c r="F11" s="24">
        <v>203.5</v>
      </c>
      <c r="G11" s="25">
        <f>ROUND(F11/3,2)</f>
        <v>67.83</v>
      </c>
      <c r="H11" s="26">
        <f>ROUND(G11*0.6,2)</f>
        <v>40.7</v>
      </c>
      <c r="I11" s="37">
        <v>86</v>
      </c>
      <c r="J11" s="37">
        <f>ROUND(I11*0.4,2)</f>
        <v>34.4</v>
      </c>
      <c r="K11" s="37">
        <v>75.1</v>
      </c>
      <c r="L11" s="38">
        <v>1</v>
      </c>
      <c r="M11" s="38" t="s">
        <v>31</v>
      </c>
      <c r="N11" s="38" t="s">
        <v>31</v>
      </c>
      <c r="O11" s="31" t="s">
        <v>32</v>
      </c>
    </row>
    <row r="12" spans="1:15" ht="36.75" customHeight="1">
      <c r="A12" s="27">
        <v>2</v>
      </c>
      <c r="B12" s="23" t="s">
        <v>70</v>
      </c>
      <c r="C12" s="69" t="s">
        <v>71</v>
      </c>
      <c r="D12" s="23" t="s">
        <v>68</v>
      </c>
      <c r="E12" s="23" t="s">
        <v>69</v>
      </c>
      <c r="F12" s="28">
        <v>190</v>
      </c>
      <c r="G12" s="29">
        <f>ROUND(F12/3,2)</f>
        <v>63.33</v>
      </c>
      <c r="H12" s="30">
        <f>ROUND(G12*0.6,2)</f>
        <v>38</v>
      </c>
      <c r="I12" s="37">
        <v>84</v>
      </c>
      <c r="J12" s="37">
        <f>ROUND(I12*0.4,2)</f>
        <v>33.6</v>
      </c>
      <c r="K12" s="37">
        <v>71.6</v>
      </c>
      <c r="L12" s="39" t="s">
        <v>72</v>
      </c>
      <c r="M12" s="40" t="s">
        <v>31</v>
      </c>
      <c r="N12" s="39" t="s">
        <v>31</v>
      </c>
      <c r="O12" s="41" t="s">
        <v>32</v>
      </c>
    </row>
    <row r="13" spans="1:15" ht="36.75" customHeight="1">
      <c r="A13" s="10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2" t="s">
        <v>8</v>
      </c>
      <c r="H13" s="11" t="s">
        <v>39</v>
      </c>
      <c r="I13" s="12" t="s">
        <v>40</v>
      </c>
      <c r="J13" s="11" t="s">
        <v>41</v>
      </c>
      <c r="K13" s="12" t="s">
        <v>73</v>
      </c>
      <c r="L13" s="12" t="s">
        <v>16</v>
      </c>
      <c r="M13" s="34" t="s">
        <v>17</v>
      </c>
      <c r="N13" s="12" t="s">
        <v>18</v>
      </c>
      <c r="O13" s="34" t="s">
        <v>19</v>
      </c>
    </row>
    <row r="14" spans="1:15" ht="36.75" customHeight="1">
      <c r="A14" s="31">
        <v>1</v>
      </c>
      <c r="B14" s="23" t="s">
        <v>74</v>
      </c>
      <c r="C14" s="70" t="s">
        <v>75</v>
      </c>
      <c r="D14" s="23" t="s">
        <v>68</v>
      </c>
      <c r="E14" s="23" t="s">
        <v>76</v>
      </c>
      <c r="F14" s="31">
        <v>202</v>
      </c>
      <c r="G14" s="25">
        <f>ROUND(F14/3,2)</f>
        <v>67.33</v>
      </c>
      <c r="H14" s="26">
        <f>ROUND(G14*0.6,2)</f>
        <v>40.4</v>
      </c>
      <c r="I14" s="31">
        <v>81.6</v>
      </c>
      <c r="J14" s="73">
        <f>ROUND(I14*0.4,2)</f>
        <v>32.64</v>
      </c>
      <c r="K14" s="31">
        <v>73.04</v>
      </c>
      <c r="L14" s="31">
        <v>1</v>
      </c>
      <c r="M14" s="42" t="s">
        <v>31</v>
      </c>
      <c r="N14" s="43" t="s">
        <v>31</v>
      </c>
      <c r="O14" s="31" t="s">
        <v>32</v>
      </c>
    </row>
    <row r="15" spans="1:15" ht="36.75" customHeight="1">
      <c r="A15" s="10" t="s">
        <v>2</v>
      </c>
      <c r="B15" s="11" t="s">
        <v>3</v>
      </c>
      <c r="C15" s="11" t="s">
        <v>4</v>
      </c>
      <c r="D15" s="11" t="s">
        <v>5</v>
      </c>
      <c r="E15" s="11" t="s">
        <v>6</v>
      </c>
      <c r="F15" s="11" t="s">
        <v>7</v>
      </c>
      <c r="G15" s="12" t="s">
        <v>8</v>
      </c>
      <c r="H15" s="11" t="s">
        <v>39</v>
      </c>
      <c r="I15" s="12" t="s">
        <v>40</v>
      </c>
      <c r="J15" s="11" t="s">
        <v>41</v>
      </c>
      <c r="K15" s="12" t="s">
        <v>42</v>
      </c>
      <c r="L15" s="80" t="s">
        <v>43</v>
      </c>
      <c r="M15" s="34" t="s">
        <v>17</v>
      </c>
      <c r="N15" s="12" t="s">
        <v>18</v>
      </c>
      <c r="O15" s="34" t="s">
        <v>19</v>
      </c>
    </row>
    <row r="16" spans="1:15" ht="36.75" customHeight="1">
      <c r="A16" s="13">
        <v>1</v>
      </c>
      <c r="B16" s="13" t="s">
        <v>77</v>
      </c>
      <c r="C16" s="71" t="s">
        <v>78</v>
      </c>
      <c r="D16" s="32" t="s">
        <v>35</v>
      </c>
      <c r="E16" s="13" t="s">
        <v>46</v>
      </c>
      <c r="F16" s="14">
        <v>198.5</v>
      </c>
      <c r="G16" s="33">
        <f>F16/3</f>
        <v>66.1666666666667</v>
      </c>
      <c r="H16" s="73">
        <f>F16/3*0.6</f>
        <v>39.7</v>
      </c>
      <c r="I16" s="14">
        <v>82.8</v>
      </c>
      <c r="J16" s="73">
        <f>I16*0.4</f>
        <v>33.12</v>
      </c>
      <c r="K16" s="73">
        <f>H16+J16</f>
        <v>72.82</v>
      </c>
      <c r="L16" s="44" t="s">
        <v>51</v>
      </c>
      <c r="M16" s="42" t="s">
        <v>31</v>
      </c>
      <c r="N16" s="38" t="s">
        <v>31</v>
      </c>
      <c r="O16" s="31" t="s">
        <v>32</v>
      </c>
    </row>
    <row r="17" spans="1:15" ht="36.75" customHeight="1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2" t="s">
        <v>8</v>
      </c>
      <c r="H17" s="11" t="s">
        <v>39</v>
      </c>
      <c r="I17" s="12" t="s">
        <v>40</v>
      </c>
      <c r="J17" s="11" t="s">
        <v>41</v>
      </c>
      <c r="K17" s="12" t="s">
        <v>42</v>
      </c>
      <c r="L17" s="81" t="s">
        <v>43</v>
      </c>
      <c r="M17" s="34" t="s">
        <v>17</v>
      </c>
      <c r="N17" s="12" t="s">
        <v>18</v>
      </c>
      <c r="O17" s="34" t="s">
        <v>19</v>
      </c>
    </row>
    <row r="18" spans="1:15" ht="36.75" customHeight="1">
      <c r="A18" s="13">
        <v>1</v>
      </c>
      <c r="B18" s="13" t="s">
        <v>79</v>
      </c>
      <c r="C18" s="71" t="s">
        <v>80</v>
      </c>
      <c r="D18" s="32" t="s">
        <v>35</v>
      </c>
      <c r="E18" s="13" t="s">
        <v>54</v>
      </c>
      <c r="F18" s="14">
        <v>208.5</v>
      </c>
      <c r="G18" s="33">
        <f>F18/3</f>
        <v>69.5</v>
      </c>
      <c r="H18" s="73">
        <f>F18/3*0.6</f>
        <v>41.7</v>
      </c>
      <c r="I18" s="14">
        <v>85.2</v>
      </c>
      <c r="J18" s="73">
        <f>I18*0.4</f>
        <v>34.08</v>
      </c>
      <c r="K18" s="73">
        <f>H18+J18</f>
        <v>75.78</v>
      </c>
      <c r="L18" s="44" t="s">
        <v>51</v>
      </c>
      <c r="M18" s="42" t="s">
        <v>31</v>
      </c>
      <c r="N18" s="38" t="s">
        <v>31</v>
      </c>
      <c r="O18" s="31" t="s">
        <v>32</v>
      </c>
    </row>
  </sheetData>
  <mergeCells count="2">
    <mergeCell ref="A2:O2"/>
    <mergeCell ref="A1:O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DingTalk</cp:lastModifiedBy>
  <dcterms:created xsi:type="dcterms:W3CDTF">2006-09-16T00:00:00Z</dcterms:created>
  <dcterms:modified xsi:type="dcterms:W3CDTF">2023-08-17T16:14:01Z</dcterms:modified>
  <cp:category/>
  <cp:version/>
  <cp:contentType/>
  <cp:contentStatus/>
</cp:coreProperties>
</file>